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" yWindow="72" windowWidth="7236" windowHeight="4524" activeTab="0"/>
  </bookViews>
  <sheets>
    <sheet name="X-LC" sheetId="1" r:id="rId1"/>
  </sheets>
  <definedNames/>
  <calcPr fullCalcOnLoad="1"/>
</workbook>
</file>

<file path=xl/comments1.xml><?xml version="1.0" encoding="utf-8"?>
<comments xmlns="http://schemas.openxmlformats.org/spreadsheetml/2006/main">
  <authors>
    <author>Yuri</author>
  </authors>
  <commentList>
    <comment ref="B2" authorId="0">
      <text>
        <r>
          <rPr>
            <b/>
            <sz val="7"/>
            <rFont val="Tahoma"/>
            <family val="0"/>
          </rPr>
          <t>Yuri:</t>
        </r>
        <r>
          <rPr>
            <sz val="7"/>
            <rFont val="Tahoma"/>
            <family val="0"/>
          </rPr>
          <t xml:space="preserve">
Beerware program!
Pse don’t forget it!
</t>
        </r>
      </text>
    </comment>
  </commentList>
</comments>
</file>

<file path=xl/sharedStrings.xml><?xml version="1.0" encoding="utf-8"?>
<sst xmlns="http://schemas.openxmlformats.org/spreadsheetml/2006/main" count="35" uniqueCount="24">
  <si>
    <t>Ohm</t>
  </si>
  <si>
    <t>MHz</t>
  </si>
  <si>
    <t>pF</t>
  </si>
  <si>
    <t>mH</t>
  </si>
  <si>
    <t>H</t>
  </si>
  <si>
    <t>kHz</t>
  </si>
  <si>
    <t>YL2DX  REACTANCE  CALCULATOR</t>
  </si>
  <si>
    <t xml:space="preserve">           Frequency:</t>
  </si>
  <si>
    <t>uH</t>
  </si>
  <si>
    <t>uF</t>
  </si>
  <si>
    <t>mH =</t>
  </si>
  <si>
    <t>Ohm =</t>
  </si>
  <si>
    <t>uF  =</t>
  </si>
  <si>
    <t>H   =</t>
  </si>
  <si>
    <t>pF  =</t>
  </si>
  <si>
    <t>uH  =</t>
  </si>
  <si>
    <r>
      <t xml:space="preserve">X </t>
    </r>
    <r>
      <rPr>
        <sz val="8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</si>
  <si>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>X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</si>
  <si>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X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</si>
  <si>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 xml:space="preserve">C </t>
    </r>
    <r>
      <rPr>
        <sz val="10"/>
        <rFont val="Arial"/>
        <family val="2"/>
      </rPr>
      <t>=</t>
    </r>
  </si>
  <si>
    <r>
      <t>L</t>
    </r>
    <r>
      <rPr>
        <sz val="10"/>
        <rFont val="Arial"/>
        <family val="2"/>
      </rPr>
      <t xml:space="preserve"> =</t>
    </r>
  </si>
  <si>
    <r>
      <t>C</t>
    </r>
    <r>
      <rPr>
        <sz val="10"/>
        <rFont val="Arial"/>
        <family val="2"/>
      </rPr>
      <t xml:space="preserve"> =</t>
    </r>
  </si>
  <si>
    <r>
      <t xml:space="preserve">L </t>
    </r>
    <r>
      <rPr>
        <sz val="10"/>
        <rFont val="Arial"/>
        <family val="2"/>
      </rPr>
      <t>=</t>
    </r>
  </si>
  <si>
    <r>
      <t xml:space="preserve">X </t>
    </r>
    <r>
      <rPr>
        <sz val="8"/>
        <rFont val="Arial"/>
        <family val="2"/>
      </rPr>
      <t xml:space="preserve">L 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</si>
</sst>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_ ;[Red]\-0\ "/>
  </numFmts>
  <fonts count="11">
    <font>
      <sz val="10"/>
      <name val="Arial"/>
      <family val="0"/>
    </font>
    <font>
      <sz val="8"/>
      <name val="Arial"/>
      <family val="2"/>
    </font>
    <font>
      <sz val="12"/>
      <color indexed="60"/>
      <name val="Arial"/>
      <family val="2"/>
    </font>
    <font>
      <b/>
      <sz val="10"/>
      <name val="Arial"/>
      <family val="2"/>
    </font>
    <font>
      <sz val="12"/>
      <color indexed="16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7"/>
      <name val="Tahoma"/>
      <family val="0"/>
    </font>
    <font>
      <b/>
      <sz val="7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hair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 style="hair">
        <color indexed="57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3" fillId="2" borderId="0" xfId="0" applyNumberFormat="1" applyFont="1" applyFill="1" applyBorder="1" applyAlignment="1" applyProtection="1">
      <alignment/>
      <protection hidden="1"/>
    </xf>
    <xf numFmtId="0" fontId="5" fillId="3" borderId="0" xfId="0" applyNumberFormat="1" applyFont="1" applyFill="1" applyBorder="1" applyAlignment="1" applyProtection="1">
      <alignment horizontal="center"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0" fontId="0" fillId="3" borderId="0" xfId="0" applyNumberFormat="1" applyFont="1" applyFill="1" applyBorder="1" applyAlignment="1" applyProtection="1">
      <alignment/>
      <protection hidden="1"/>
    </xf>
    <xf numFmtId="0" fontId="3" fillId="3" borderId="0" xfId="0" applyNumberFormat="1" applyFont="1" applyFill="1" applyBorder="1" applyAlignment="1" applyProtection="1">
      <alignment/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0" fillId="3" borderId="4" xfId="0" applyFill="1" applyBorder="1" applyAlignment="1">
      <alignment/>
    </xf>
    <xf numFmtId="0" fontId="3" fillId="2" borderId="5" xfId="0" applyFont="1" applyFill="1" applyBorder="1" applyAlignment="1" applyProtection="1">
      <alignment/>
      <protection hidden="1"/>
    </xf>
    <xf numFmtId="0" fontId="1" fillId="2" borderId="5" xfId="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/>
      <protection locked="0"/>
    </xf>
    <xf numFmtId="0" fontId="0" fillId="3" borderId="8" xfId="0" applyNumberFormat="1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2" borderId="8" xfId="0" applyNumberFormat="1" applyFont="1" applyFill="1" applyBorder="1" applyAlignment="1" applyProtection="1">
      <alignment/>
      <protection locked="0"/>
    </xf>
    <xf numFmtId="0" fontId="1" fillId="2" borderId="13" xfId="0" applyNumberFormat="1" applyFont="1" applyFill="1" applyBorder="1" applyAlignment="1" applyProtection="1">
      <alignment/>
      <protection hidden="1"/>
    </xf>
    <xf numFmtId="0" fontId="1" fillId="2" borderId="14" xfId="0" applyNumberFormat="1" applyFont="1" applyFill="1" applyBorder="1" applyAlignment="1" applyProtection="1">
      <alignment/>
      <protection hidden="1"/>
    </xf>
    <xf numFmtId="0" fontId="1" fillId="3" borderId="15" xfId="0" applyNumberFormat="1" applyFont="1" applyFill="1" applyBorder="1" applyAlignment="1" applyProtection="1">
      <alignment/>
      <protection hidden="1"/>
    </xf>
    <xf numFmtId="0" fontId="4" fillId="5" borderId="16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2" fillId="6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8" fillId="7" borderId="21" xfId="0" applyNumberFormat="1" applyFont="1" applyFill="1" applyBorder="1" applyAlignment="1" applyProtection="1">
      <alignment horizontal="center"/>
      <protection locked="0"/>
    </xf>
    <xf numFmtId="0" fontId="8" fillId="7" borderId="22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5" fillId="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4"/>
  <sheetViews>
    <sheetView showGridLines="0" showRowColHeaders="0" tabSelected="1" showOutlineSymbols="0" workbookViewId="0" topLeftCell="A1">
      <selection activeCell="G4" sqref="G4:H4"/>
    </sheetView>
  </sheetViews>
  <sheetFormatPr defaultColWidth="9.140625" defaultRowHeight="12.75"/>
  <cols>
    <col min="1" max="2" width="0.71875" style="0" customWidth="1"/>
    <col min="3" max="3" width="3.57421875" style="0" customWidth="1"/>
    <col min="4" max="4" width="6.28125" style="0" customWidth="1"/>
    <col min="5" max="5" width="3.7109375" style="0" customWidth="1"/>
    <col min="6" max="6" width="8.28125" style="0" customWidth="1"/>
    <col min="7" max="8" width="4.7109375" style="0" customWidth="1"/>
    <col min="9" max="9" width="6.28125" style="0" customWidth="1"/>
    <col min="10" max="10" width="4.8515625" style="0" customWidth="1"/>
    <col min="11" max="11" width="7.7109375" style="0" customWidth="1"/>
    <col min="12" max="12" width="3.140625" style="0" customWidth="1"/>
  </cols>
  <sheetData>
    <row r="1" spans="13:23" ht="3" customHeight="1" thickBot="1"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5" customHeight="1" thickTop="1">
      <c r="B2" s="36" t="s">
        <v>6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2.25" customHeight="1" thickBot="1">
      <c r="B3" s="24"/>
      <c r="C3" s="27"/>
      <c r="D3" s="27"/>
      <c r="E3" s="27"/>
      <c r="F3" s="27"/>
      <c r="G3" s="27"/>
      <c r="H3" s="27"/>
      <c r="I3" s="27"/>
      <c r="J3" s="27"/>
      <c r="K3" s="27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15" customHeight="1" thickBot="1">
      <c r="B4" s="29"/>
      <c r="C4" s="1"/>
      <c r="D4" s="43" t="s">
        <v>7</v>
      </c>
      <c r="E4" s="44"/>
      <c r="F4" s="44"/>
      <c r="G4" s="39">
        <v>24.9</v>
      </c>
      <c r="H4" s="40"/>
      <c r="I4" s="16" t="s">
        <v>1</v>
      </c>
      <c r="J4" s="17"/>
      <c r="K4" s="17"/>
      <c r="L4" s="18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2.75">
      <c r="B5" s="29"/>
      <c r="C5" s="6" t="s">
        <v>19</v>
      </c>
      <c r="D5" s="32">
        <v>240</v>
      </c>
      <c r="E5" s="9" t="s">
        <v>14</v>
      </c>
      <c r="F5" s="10">
        <f>1000000/(3.14159265*G4*D5*2)</f>
        <v>26.632353292127913</v>
      </c>
      <c r="G5" s="33" t="s">
        <v>0</v>
      </c>
      <c r="H5" s="11" t="s">
        <v>16</v>
      </c>
      <c r="I5" s="32">
        <v>156.451</v>
      </c>
      <c r="J5" s="9" t="s">
        <v>11</v>
      </c>
      <c r="K5" s="10">
        <f>1000000/(3.14159265*2*G4*I5)</f>
        <v>40.85473912030411</v>
      </c>
      <c r="L5" s="19" t="s">
        <v>2</v>
      </c>
      <c r="M5" s="2"/>
      <c r="N5" s="7"/>
      <c r="O5" s="2"/>
      <c r="P5" s="2"/>
      <c r="Q5" s="2"/>
      <c r="R5" s="2"/>
      <c r="S5" s="2"/>
      <c r="T5" s="2"/>
      <c r="U5" s="2"/>
      <c r="V5" s="2"/>
      <c r="W5" s="2"/>
    </row>
    <row r="6" spans="2:23" ht="12.75">
      <c r="B6" s="29"/>
      <c r="C6" s="6" t="s">
        <v>20</v>
      </c>
      <c r="D6" s="32">
        <v>1</v>
      </c>
      <c r="E6" s="9" t="s">
        <v>15</v>
      </c>
      <c r="F6" s="10">
        <f>2*3.14159265*D6*G4</f>
        <v>156.45131397</v>
      </c>
      <c r="G6" s="33" t="s">
        <v>0</v>
      </c>
      <c r="H6" s="11" t="s">
        <v>17</v>
      </c>
      <c r="I6" s="32">
        <v>26.632</v>
      </c>
      <c r="J6" s="9" t="s">
        <v>11</v>
      </c>
      <c r="K6" s="10">
        <f>I6/(G4*2*3.14159265)</f>
        <v>0.17022547989022813</v>
      </c>
      <c r="L6" s="19" t="s">
        <v>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6" customHeight="1">
      <c r="B7" s="30"/>
      <c r="C7" s="21"/>
      <c r="D7" s="22"/>
      <c r="E7" s="22"/>
      <c r="F7" s="22"/>
      <c r="G7" s="34"/>
      <c r="H7" s="22"/>
      <c r="I7" s="22"/>
      <c r="J7" s="22"/>
      <c r="K7" s="22"/>
      <c r="L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ht="2.25" customHeight="1" thickBot="1">
      <c r="B8" s="31"/>
      <c r="C8" s="8"/>
      <c r="D8" s="13"/>
      <c r="E8" s="13"/>
      <c r="F8" s="13"/>
      <c r="G8" s="13"/>
      <c r="H8" s="13"/>
      <c r="I8" s="13"/>
      <c r="J8" s="13"/>
      <c r="K8" s="1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ht="15" thickBot="1">
      <c r="B9" s="31"/>
      <c r="C9" s="8"/>
      <c r="D9" s="45" t="s">
        <v>7</v>
      </c>
      <c r="E9" s="46"/>
      <c r="F9" s="46"/>
      <c r="G9" s="41">
        <v>0.05</v>
      </c>
      <c r="H9" s="42"/>
      <c r="I9" s="12" t="s">
        <v>5</v>
      </c>
      <c r="J9" s="13"/>
      <c r="K9" s="1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ht="12.75">
      <c r="B10" s="31"/>
      <c r="C10" s="8" t="s">
        <v>21</v>
      </c>
      <c r="D10" s="26">
        <v>6</v>
      </c>
      <c r="E10" s="13" t="s">
        <v>12</v>
      </c>
      <c r="F10" s="14">
        <f>1000/(3.14159265*G9*D10*2)</f>
        <v>530.516477579188</v>
      </c>
      <c r="G10" s="35" t="s">
        <v>0</v>
      </c>
      <c r="H10" s="15" t="s">
        <v>18</v>
      </c>
      <c r="I10" s="26">
        <v>200</v>
      </c>
      <c r="J10" s="13" t="s">
        <v>11</v>
      </c>
      <c r="K10" s="14">
        <f>1000/(3.14159265*2*G9*I10)</f>
        <v>15.915494327375638</v>
      </c>
      <c r="L10" s="3" t="s">
        <v>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12.75">
      <c r="B11" s="31"/>
      <c r="C11" s="8" t="s">
        <v>22</v>
      </c>
      <c r="D11" s="26">
        <v>25</v>
      </c>
      <c r="E11" s="13" t="s">
        <v>10</v>
      </c>
      <c r="F11" s="14">
        <f>2*3.14159265*D11*G9</f>
        <v>7.853981625</v>
      </c>
      <c r="G11" s="35" t="s">
        <v>0</v>
      </c>
      <c r="H11" s="15" t="s">
        <v>23</v>
      </c>
      <c r="I11" s="26">
        <v>600</v>
      </c>
      <c r="J11" s="13" t="s">
        <v>11</v>
      </c>
      <c r="K11" s="14">
        <f>I11/(G9*2*3.14159265)</f>
        <v>1909.8593192850765</v>
      </c>
      <c r="L11" s="3" t="s">
        <v>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ht="12.75">
      <c r="B12" s="31"/>
      <c r="C12" s="8" t="s">
        <v>22</v>
      </c>
      <c r="D12" s="26">
        <v>1.5</v>
      </c>
      <c r="E12" s="13" t="s">
        <v>13</v>
      </c>
      <c r="F12" s="14">
        <f>2*3.14159265*D12*G9*1000</f>
        <v>471.23889750000006</v>
      </c>
      <c r="G12" s="35" t="s">
        <v>0</v>
      </c>
      <c r="H12" s="15" t="s">
        <v>23</v>
      </c>
      <c r="I12" s="26">
        <v>2700</v>
      </c>
      <c r="J12" s="13" t="s">
        <v>11</v>
      </c>
      <c r="K12" s="14">
        <f>I12/(G9*2*3.14159265*1000)</f>
        <v>8.594366936782844</v>
      </c>
      <c r="L12" s="3" t="s">
        <v>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 ht="3" customHeight="1" thickBot="1">
      <c r="B13" s="20"/>
      <c r="C13" s="4"/>
      <c r="D13" s="4"/>
      <c r="E13" s="4"/>
      <c r="F13" s="4"/>
      <c r="G13" s="4"/>
      <c r="H13" s="4"/>
      <c r="I13" s="4"/>
      <c r="J13" s="4"/>
      <c r="K13" s="4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36" ht="13.5" thickTop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3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3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ht="12.75">
      <c r="B29" s="2"/>
      <c r="C29" s="2"/>
      <c r="D29" s="2"/>
      <c r="E29" s="2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3:19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3:19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3:19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</sheetData>
  <mergeCells count="5">
    <mergeCell ref="B2:L2"/>
    <mergeCell ref="G4:H4"/>
    <mergeCell ref="G9:H9"/>
    <mergeCell ref="D4:F4"/>
    <mergeCell ref="D9:F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YL2DX Reactance calculator</dc:title>
  <dc:subject>Расчет реактивного сопротивления</dc:subject>
  <dc:creator>Yuri Baltin</dc:creator>
  <cp:keywords>reactance, YL2DX, </cp:keywords>
  <dc:description/>
  <cp:lastModifiedBy>Yuri Baltin</cp:lastModifiedBy>
  <dcterms:created xsi:type="dcterms:W3CDTF">2000-12-17T06:32:34Z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